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Passionately Curious\Resources\Blog Posts\Binding Energy per Nucleon Crowd Source\"/>
    </mc:Choice>
  </mc:AlternateContent>
  <xr:revisionPtr revIDLastSave="0" documentId="8_{8D7BEF67-E721-4C01-9950-88D3EA84583F}" xr6:coauthVersionLast="47" xr6:coauthVersionMax="47" xr10:uidLastSave="{00000000-0000-0000-0000-000000000000}"/>
  <bookViews>
    <workbookView xWindow="-120" yWindow="-120" windowWidth="29040" windowHeight="15720" activeTab="1" xr2:uid="{62507348-08EE-476E-80AC-A20EE91EA4E5}"/>
  </bookViews>
  <sheets>
    <sheet name="Chart" sheetId="4" r:id="rId1"/>
    <sheet name="Binding Energy Per Nucleon" sheetId="2" r:id="rId2"/>
    <sheet name="Constants" sheetId="3" r:id="rId3"/>
  </sheets>
  <definedNames>
    <definedName name="_xlnm._FilterDatabase" localSheetId="1" hidden="1">'Binding Energy Per Nucleon'!$A$1:$I$31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2" l="1"/>
  <c r="H22" i="2" s="1"/>
  <c r="I22" i="2" s="1"/>
  <c r="G23" i="2"/>
  <c r="H23" i="2"/>
  <c r="I23" i="2" s="1"/>
  <c r="G27" i="2"/>
  <c r="H27" i="2" s="1"/>
  <c r="I27" i="2" s="1"/>
  <c r="C6" i="3"/>
  <c r="C5" i="3"/>
  <c r="C4" i="3"/>
  <c r="C3" i="3"/>
  <c r="D31" i="2"/>
  <c r="F31" i="2" s="1"/>
  <c r="G31" i="2" s="1"/>
  <c r="H31" i="2" s="1"/>
  <c r="I31" i="2" s="1"/>
  <c r="D30" i="2"/>
  <c r="F30" i="2" s="1"/>
  <c r="G30" i="2" s="1"/>
  <c r="H30" i="2" s="1"/>
  <c r="I30" i="2" s="1"/>
  <c r="D29" i="2"/>
  <c r="F29" i="2" s="1"/>
  <c r="G29" i="2" s="1"/>
  <c r="H29" i="2" s="1"/>
  <c r="I29" i="2" s="1"/>
  <c r="D28" i="2"/>
  <c r="F28" i="2" s="1"/>
  <c r="G28" i="2" s="1"/>
  <c r="H28" i="2" s="1"/>
  <c r="I28" i="2" s="1"/>
  <c r="D27" i="2"/>
  <c r="F27" i="2" s="1"/>
  <c r="D26" i="2"/>
  <c r="F26" i="2" s="1"/>
  <c r="G26" i="2" s="1"/>
  <c r="H26" i="2" s="1"/>
  <c r="I26" i="2" s="1"/>
  <c r="D25" i="2"/>
  <c r="F25" i="2" s="1"/>
  <c r="G25" i="2" s="1"/>
  <c r="H25" i="2" s="1"/>
  <c r="I25" i="2" s="1"/>
  <c r="D24" i="2"/>
  <c r="F24" i="2" s="1"/>
  <c r="G24" i="2" s="1"/>
  <c r="H24" i="2" s="1"/>
  <c r="I24" i="2" s="1"/>
  <c r="D23" i="2"/>
  <c r="F23" i="2" s="1"/>
  <c r="D22" i="2"/>
  <c r="F22" i="2" s="1"/>
  <c r="D21" i="2"/>
  <c r="F21" i="2"/>
  <c r="G21" i="2" s="1"/>
  <c r="H21" i="2" s="1"/>
  <c r="I21" i="2" s="1"/>
  <c r="D20" i="2"/>
  <c r="F20" i="2"/>
  <c r="G20" i="2" s="1"/>
  <c r="H20" i="2" s="1"/>
  <c r="I20" i="2" s="1"/>
  <c r="D19" i="2"/>
  <c r="F19" i="2" s="1"/>
  <c r="G19" i="2" s="1"/>
  <c r="H19" i="2" s="1"/>
  <c r="I19" i="2" s="1"/>
  <c r="D18" i="2"/>
  <c r="F18" i="2" s="1"/>
  <c r="G18" i="2" s="1"/>
  <c r="H18" i="2" s="1"/>
  <c r="I18" i="2" s="1"/>
  <c r="D17" i="2"/>
  <c r="F17" i="2" s="1"/>
  <c r="G17" i="2" s="1"/>
  <c r="H17" i="2" s="1"/>
  <c r="I17" i="2" s="1"/>
  <c r="D16" i="2"/>
  <c r="F16" i="2" s="1"/>
  <c r="G16" i="2" s="1"/>
  <c r="H16" i="2" s="1"/>
  <c r="I16" i="2" s="1"/>
  <c r="D15" i="2"/>
  <c r="F15" i="2" s="1"/>
  <c r="G15" i="2" s="1"/>
  <c r="H15" i="2" s="1"/>
  <c r="I15" i="2" s="1"/>
  <c r="D14" i="2"/>
  <c r="F14" i="2" s="1"/>
  <c r="G14" i="2" s="1"/>
  <c r="H14" i="2" s="1"/>
  <c r="I14" i="2" s="1"/>
  <c r="D13" i="2"/>
  <c r="F13" i="2" s="1"/>
  <c r="G13" i="2" s="1"/>
  <c r="H13" i="2" s="1"/>
  <c r="I13" i="2" s="1"/>
  <c r="D6" i="2" l="1"/>
  <c r="D4" i="2"/>
  <c r="F4" i="2" s="1"/>
  <c r="G4" i="2" s="1"/>
  <c r="H4" i="2" s="1"/>
  <c r="I4" i="2" s="1"/>
  <c r="D12" i="2"/>
  <c r="F12" i="2" s="1"/>
  <c r="G12" i="2" s="1"/>
  <c r="H12" i="2" s="1"/>
  <c r="I12" i="2" s="1"/>
  <c r="D11" i="2"/>
  <c r="F11" i="2" s="1"/>
  <c r="G11" i="2" s="1"/>
  <c r="H11" i="2" s="1"/>
  <c r="I11" i="2" s="1"/>
  <c r="D10" i="2"/>
  <c r="F10" i="2" s="1"/>
  <c r="G10" i="2" s="1"/>
  <c r="H10" i="2" s="1"/>
  <c r="I10" i="2" s="1"/>
  <c r="D9" i="2"/>
  <c r="F9" i="2" s="1"/>
  <c r="G9" i="2" s="1"/>
  <c r="H9" i="2" s="1"/>
  <c r="I9" i="2" s="1"/>
  <c r="D8" i="2"/>
  <c r="F8" i="2" s="1"/>
  <c r="G8" i="2" s="1"/>
  <c r="H8" i="2" s="1"/>
  <c r="I8" i="2" s="1"/>
  <c r="D7" i="2"/>
  <c r="F7" i="2" s="1"/>
  <c r="G7" i="2" s="1"/>
  <c r="H7" i="2" s="1"/>
  <c r="I7" i="2" s="1"/>
  <c r="F6" i="2"/>
  <c r="G6" i="2" s="1"/>
  <c r="H6" i="2" s="1"/>
  <c r="I6" i="2" s="1"/>
  <c r="D5" i="2"/>
  <c r="F5" i="2" s="1"/>
  <c r="G5" i="2" s="1"/>
  <c r="H5" i="2" s="1"/>
  <c r="I5" i="2" s="1"/>
  <c r="D3" i="2"/>
  <c r="F3" i="2" s="1"/>
  <c r="G3" i="2" s="1"/>
  <c r="H3" i="2" s="1"/>
  <c r="I3" i="2" s="1"/>
  <c r="D2" i="2"/>
  <c r="G2" i="2" l="1"/>
  <c r="H2" i="2" s="1"/>
  <c r="I2" i="2" s="1"/>
  <c r="F2" i="2"/>
</calcChain>
</file>

<file path=xl/sharedStrings.xml><?xml version="1.0" encoding="utf-8"?>
<sst xmlns="http://schemas.openxmlformats.org/spreadsheetml/2006/main" count="46" uniqueCount="46">
  <si>
    <t>Element</t>
  </si>
  <si>
    <t>Mass Number</t>
  </si>
  <si>
    <t>Nuclear Mass (u)</t>
  </si>
  <si>
    <t>Binding Energy per Nucleon (MeV)</t>
  </si>
  <si>
    <t>Atomic Number</t>
  </si>
  <si>
    <t># of Neutrons</t>
  </si>
  <si>
    <t>Electron Rest Mass</t>
  </si>
  <si>
    <t>Proton Rest Mass</t>
  </si>
  <si>
    <t>Unified AMU</t>
  </si>
  <si>
    <t>kg</t>
  </si>
  <si>
    <t>u</t>
  </si>
  <si>
    <t>MeV c^-2</t>
  </si>
  <si>
    <t>Component Mass (u)</t>
  </si>
  <si>
    <t>Mass Defect (u)</t>
  </si>
  <si>
    <t>Binding Energy (MeV)</t>
  </si>
  <si>
    <t>Hydrogen-2</t>
  </si>
  <si>
    <t>Helium-3</t>
  </si>
  <si>
    <t>Hydrogen-3</t>
  </si>
  <si>
    <t>Helium-4</t>
  </si>
  <si>
    <t>Lithium-6</t>
  </si>
  <si>
    <t>Lithium-7</t>
  </si>
  <si>
    <t>Beryllium-9</t>
  </si>
  <si>
    <t>Carbon-12</t>
  </si>
  <si>
    <t>Nitrogen-14</t>
  </si>
  <si>
    <t>Oxygen-16</t>
  </si>
  <si>
    <t>Fluorine-19</t>
  </si>
  <si>
    <t>Magnesium-24</t>
  </si>
  <si>
    <t>Phosphorus-31</t>
  </si>
  <si>
    <t>Sulfur-34</t>
  </si>
  <si>
    <t>Potassium-39</t>
  </si>
  <si>
    <t>Iron-56</t>
  </si>
  <si>
    <t>Arsenic-75</t>
  </si>
  <si>
    <t>Krypton-84</t>
  </si>
  <si>
    <t>Zirconium-90</t>
  </si>
  <si>
    <t>Silver-107</t>
  </si>
  <si>
    <t>Tin-120</t>
  </si>
  <si>
    <t>Iodine-127</t>
  </si>
  <si>
    <t>Cesium-140</t>
  </si>
  <si>
    <t>Europium-153</t>
  </si>
  <si>
    <t>Tungsten-184</t>
  </si>
  <si>
    <t>Gold-197</t>
  </si>
  <si>
    <t>Lead-206</t>
  </si>
  <si>
    <t>Bismuth-209</t>
  </si>
  <si>
    <t>Uranium-235</t>
  </si>
  <si>
    <t>Uranium-238</t>
  </si>
  <si>
    <t>Neutron Rest Mass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</si>
</sst>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'Binding Energy Per Nucleon'!$I$1</c:f>
              <c:strCache>
                <c:ptCount val="1"/>
                <c:pt idx="0">
                  <c:v>Binding Energy per Nucleon (MeV)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1562889735382711E-2"/>
                  <c:y val="-1.7011079469792946E-2"/>
                </c:manualLayout>
              </c:layout>
              <c:tx>
                <c:rich>
                  <a:bodyPr/>
                  <a:lstStyle/>
                  <a:p>
                    <a:fld id="{C1DB8987-730A-4EE3-952C-ED564B3E8D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BDC3-413A-8A81-E27FF1CF97D0}"/>
                </c:ext>
              </c:extLst>
            </c:dLbl>
            <c:dLbl>
              <c:idx val="1"/>
              <c:layout>
                <c:manualLayout>
                  <c:x val="2.573316637014799E-2"/>
                  <c:y val="1.7256140085790263E-2"/>
                </c:manualLayout>
              </c:layout>
              <c:tx>
                <c:rich>
                  <a:bodyPr/>
                  <a:lstStyle/>
                  <a:p>
                    <a:fld id="{8F72C038-21F5-47DD-ACE8-7AE4AF232F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BDC3-413A-8A81-E27FF1CF97D0}"/>
                </c:ext>
              </c:extLst>
            </c:dLbl>
            <c:dLbl>
              <c:idx val="2"/>
              <c:layout>
                <c:manualLayout>
                  <c:x val="2.8880781970373009E-2"/>
                  <c:y val="-2.1042517064567515E-2"/>
                </c:manualLayout>
              </c:layout>
              <c:tx>
                <c:rich>
                  <a:bodyPr/>
                  <a:lstStyle/>
                  <a:p>
                    <a:fld id="{FD9C1498-E0B5-489F-B8D0-B0CE17FCE4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BDC3-413A-8A81-E27FF1CF97D0}"/>
                </c:ext>
              </c:extLst>
            </c:dLbl>
            <c:dLbl>
              <c:idx val="3"/>
              <c:layout>
                <c:manualLayout>
                  <c:x val="-7.5253746472718319E-2"/>
                  <c:y val="-2.1042517064567477E-2"/>
                </c:manualLayout>
              </c:layout>
              <c:tx>
                <c:rich>
                  <a:bodyPr/>
                  <a:lstStyle/>
                  <a:p>
                    <a:fld id="{DFC90C98-ECDD-4560-844D-5673F9EBFE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BDC3-413A-8A81-E27FF1CF97D0}"/>
                </c:ext>
              </c:extLst>
            </c:dLbl>
            <c:dLbl>
              <c:idx val="4"/>
              <c:layout>
                <c:manualLayout>
                  <c:x val="-1.0460437169729695E-2"/>
                  <c:y val="4.950764084398622E-2"/>
                </c:manualLayout>
              </c:layout>
              <c:tx>
                <c:rich>
                  <a:bodyPr/>
                  <a:lstStyle/>
                  <a:p>
                    <a:fld id="{207F0D6F-58C3-4045-BDEB-CC37F00903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BDC3-413A-8A81-E27FF1CF97D0}"/>
                </c:ext>
              </c:extLst>
            </c:dLbl>
            <c:dLbl>
              <c:idx val="5"/>
              <c:layout>
                <c:manualLayout>
                  <c:x val="4.2228386922200524E-2"/>
                  <c:y val="2.1287577680564683E-2"/>
                </c:manualLayout>
              </c:layout>
              <c:tx>
                <c:rich>
                  <a:bodyPr/>
                  <a:lstStyle/>
                  <a:p>
                    <a:fld id="{D2C1A769-AD89-4BF2-82C9-69D11230C9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BDC3-413A-8A81-E27FF1CF97D0}"/>
                </c:ext>
              </c:extLst>
            </c:dLbl>
            <c:dLbl>
              <c:idx val="6"/>
              <c:layout>
                <c:manualLayout>
                  <c:x val="1.354616760255015E-2"/>
                  <c:y val="4.950764084398615E-2"/>
                </c:manualLayout>
              </c:layout>
              <c:tx>
                <c:rich>
                  <a:bodyPr/>
                  <a:lstStyle/>
                  <a:p>
                    <a:fld id="{69D17770-33D2-4568-BF42-7BFB5559233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BDC3-413A-8A81-E27FF1CF97D0}"/>
                </c:ext>
              </c:extLst>
            </c:dLbl>
            <c:dLbl>
              <c:idx val="7"/>
              <c:layout>
                <c:manualLayout>
                  <c:x val="-9.0568423905790729E-2"/>
                  <c:y val="1.1303897066922816E-3"/>
                </c:manualLayout>
              </c:layout>
              <c:tx>
                <c:rich>
                  <a:bodyPr/>
                  <a:lstStyle/>
                  <a:p>
                    <a:fld id="{91167341-9D19-45A4-AC1E-7BADCE762A2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BDC3-413A-8A81-E27FF1CF97D0}"/>
                </c:ext>
              </c:extLst>
            </c:dLbl>
            <c:dLbl>
              <c:idx val="8"/>
              <c:layout>
                <c:manualLayout>
                  <c:x val="-1.1404387646844757E-2"/>
                  <c:y val="5.7570516033535246E-2"/>
                </c:manualLayout>
              </c:layout>
              <c:tx>
                <c:rich>
                  <a:bodyPr/>
                  <a:lstStyle/>
                  <a:p>
                    <a:fld id="{FAB74514-56C0-413C-A606-06F9DC14DA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BDC3-413A-8A81-E27FF1CF97D0}"/>
                </c:ext>
              </c:extLst>
            </c:dLbl>
            <c:dLbl>
              <c:idx val="9"/>
              <c:layout>
                <c:manualLayout>
                  <c:x val="-6.0516779177819266E-2"/>
                  <c:y val="-3.112111105150368E-2"/>
                </c:manualLayout>
              </c:layout>
              <c:tx>
                <c:rich>
                  <a:bodyPr/>
                  <a:lstStyle/>
                  <a:p>
                    <a:fld id="{227AF2DA-E5B1-44E8-80EE-30985F940E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BDC3-413A-8A81-E27FF1CF97D0}"/>
                </c:ext>
              </c:extLst>
            </c:dLbl>
            <c:dLbl>
              <c:idx val="10"/>
              <c:layout>
                <c:manualLayout>
                  <c:x val="4.8712615654388974E-2"/>
                  <c:y val="8.9822016791731102E-2"/>
                </c:manualLayout>
              </c:layout>
              <c:tx>
                <c:rich>
                  <a:bodyPr/>
                  <a:lstStyle/>
                  <a:p>
                    <a:fld id="{B7A2048C-1450-45EF-A2D4-8D35E998D90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BDC3-413A-8A81-E27FF1CF97D0}"/>
                </c:ext>
              </c:extLst>
            </c:dLbl>
            <c:dLbl>
              <c:idx val="11"/>
              <c:layout>
                <c:manualLayout>
                  <c:x val="4.945131942173206E-2"/>
                  <c:y val="8.3774860399569426E-2"/>
                </c:manualLayout>
              </c:layout>
              <c:tx>
                <c:rich>
                  <a:bodyPr/>
                  <a:lstStyle/>
                  <a:p>
                    <a:fld id="{0215B940-E4AA-4A14-8D86-1A8E2CF897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BDC3-413A-8A81-E27FF1CF97D0}"/>
                </c:ext>
              </c:extLst>
            </c:dLbl>
            <c:dLbl>
              <c:idx val="12"/>
              <c:layout>
                <c:manualLayout>
                  <c:x val="-0.11321643605510524"/>
                  <c:y val="-3.7168267443665456E-2"/>
                </c:manualLayout>
              </c:layout>
              <c:tx>
                <c:rich>
                  <a:bodyPr/>
                  <a:lstStyle/>
                  <a:p>
                    <a:fld id="{07A9304C-1E1B-41AC-BCCD-CBDAED96FD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BDC3-413A-8A81-E27FF1CF97D0}"/>
                </c:ext>
              </c:extLst>
            </c:dLbl>
            <c:dLbl>
              <c:idx val="13"/>
              <c:layout>
                <c:manualLayout>
                  <c:x val="-3.4251423416471506E-2"/>
                  <c:y val="-5.9341174214925164E-2"/>
                </c:manualLayout>
              </c:layout>
              <c:tx>
                <c:rich>
                  <a:bodyPr/>
                  <a:lstStyle/>
                  <a:p>
                    <a:fld id="{EB0BF4C9-8873-49EC-99DD-28BC2BF9C6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BDC3-413A-8A81-E27FF1CF97D0}"/>
                </c:ext>
              </c:extLst>
            </c:dLbl>
            <c:dLbl>
              <c:idx val="14"/>
              <c:layout>
                <c:manualLayout>
                  <c:x val="-1.9877700158181716E-2"/>
                  <c:y val="3.9429046857049947E-2"/>
                </c:manualLayout>
              </c:layout>
              <c:tx>
                <c:rich>
                  <a:bodyPr/>
                  <a:lstStyle/>
                  <a:p>
                    <a:fld id="{A5D328F9-1A7E-40B3-9D9B-23FDAF5432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BDC3-413A-8A81-E27FF1CF97D0}"/>
                </c:ext>
              </c:extLst>
            </c:dLbl>
            <c:dLbl>
              <c:idx val="15"/>
              <c:layout>
                <c:manualLayout>
                  <c:x val="-3.2257268971837297E-2"/>
                  <c:y val="-3.7168267443665422E-2"/>
                </c:manualLayout>
              </c:layout>
              <c:tx>
                <c:rich>
                  <a:bodyPr/>
                  <a:lstStyle/>
                  <a:p>
                    <a:fld id="{FAD2EBEF-3F3C-4A79-A326-C6C2455967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BDC3-413A-8A81-E27FF1CF97D0}"/>
                </c:ext>
              </c:extLst>
            </c:dLbl>
            <c:dLbl>
              <c:idx val="16"/>
              <c:layout>
                <c:manualLayout>
                  <c:x val="-5.2881163653193217E-2"/>
                  <c:y val="5.7570516033535211E-2"/>
                </c:manualLayout>
              </c:layout>
              <c:tx>
                <c:rich>
                  <a:bodyPr/>
                  <a:lstStyle/>
                  <a:p>
                    <a:fld id="{965FBDC0-BC11-4476-94A1-58A953B50E7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BDC3-413A-8A81-E27FF1CF97D0}"/>
                </c:ext>
              </c:extLst>
            </c:dLbl>
            <c:dLbl>
              <c:idx val="17"/>
              <c:layout>
                <c:manualLayout>
                  <c:x val="-4.4232221728216475E-2"/>
                  <c:y val="-4.1199705038439914E-2"/>
                </c:manualLayout>
              </c:layout>
              <c:tx>
                <c:rich>
                  <a:bodyPr/>
                  <a:lstStyle/>
                  <a:p>
                    <a:fld id="{A2E38BE7-F2BD-4DE9-A57D-BBD50E42AD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BDC3-413A-8A81-E27FF1CF97D0}"/>
                </c:ext>
              </c:extLst>
            </c:dLbl>
            <c:dLbl>
              <c:idx val="18"/>
              <c:layout>
                <c:manualLayout>
                  <c:x val="-3.2266718848424213E-2"/>
                  <c:y val="6.1601953628309704E-2"/>
                </c:manualLayout>
              </c:layout>
              <c:tx>
                <c:rich>
                  <a:bodyPr/>
                  <a:lstStyle/>
                  <a:p>
                    <a:fld id="{868633CD-490E-4B53-9456-3013EEA205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DC3-413A-8A81-E27FF1CF97D0}"/>
                </c:ext>
              </c:extLst>
            </c:dLbl>
            <c:dLbl>
              <c:idx val="19"/>
              <c:layout>
                <c:manualLayout>
                  <c:x val="-3.3515254981871273E-2"/>
                  <c:y val="-3.7168267443665443E-2"/>
                </c:manualLayout>
              </c:layout>
              <c:tx>
                <c:rich>
                  <a:bodyPr/>
                  <a:lstStyle/>
                  <a:p>
                    <a:fld id="{219098F1-D084-4880-BED1-FE759D2CF0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DC3-413A-8A81-E27FF1CF97D0}"/>
                </c:ext>
              </c:extLst>
            </c:dLbl>
            <c:dLbl>
              <c:idx val="20"/>
              <c:layout>
                <c:manualLayout>
                  <c:x val="-3.581618468838807E-2"/>
                  <c:y val="4.7491922046598939E-2"/>
                </c:manualLayout>
              </c:layout>
              <c:tx>
                <c:rich>
                  <a:bodyPr/>
                  <a:lstStyle/>
                  <a:p>
                    <a:fld id="{36320086-D726-41E6-9076-57940191FF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DC3-413A-8A81-E27FF1CF97D0}"/>
                </c:ext>
              </c:extLst>
            </c:dLbl>
            <c:dLbl>
              <c:idx val="21"/>
              <c:layout>
                <c:manualLayout>
                  <c:x val="-1.2366431180351817E-2"/>
                  <c:y val="-4.321542383582716E-2"/>
                </c:manualLayout>
              </c:layout>
              <c:tx>
                <c:rich>
                  <a:bodyPr/>
                  <a:lstStyle/>
                  <a:p>
                    <a:fld id="{D772FF93-A77E-4145-A47B-78A0403EEDA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DC3-413A-8A81-E27FF1CF97D0}"/>
                </c:ext>
              </c:extLst>
            </c:dLbl>
            <c:dLbl>
              <c:idx val="22"/>
              <c:layout>
                <c:manualLayout>
                  <c:x val="-3.1247860812998237E-2"/>
                  <c:y val="5.7570516033535177E-2"/>
                </c:manualLayout>
              </c:layout>
              <c:tx>
                <c:rich>
                  <a:bodyPr/>
                  <a:lstStyle/>
                  <a:p>
                    <a:fld id="{B0288B79-D013-41BD-BE20-C0A4426A98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DC3-413A-8A81-E27FF1CF97D0}"/>
                </c:ext>
              </c:extLst>
            </c:dLbl>
            <c:dLbl>
              <c:idx val="23"/>
              <c:layout>
                <c:manualLayout>
                  <c:x val="-2.3218231531656742E-2"/>
                  <c:y val="-4.1199705038439914E-2"/>
                </c:manualLayout>
              </c:layout>
              <c:tx>
                <c:rich>
                  <a:bodyPr/>
                  <a:lstStyle/>
                  <a:p>
                    <a:fld id="{A6E51A4C-DC8A-48DE-AE5A-EDCFC74F58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DC3-413A-8A81-E27FF1CF97D0}"/>
                </c:ext>
              </c:extLst>
            </c:dLbl>
            <c:dLbl>
              <c:idx val="24"/>
              <c:layout>
                <c:manualLayout>
                  <c:x val="-4.9622223897078502E-2"/>
                  <c:y val="4.346048445182444E-2"/>
                </c:manualLayout>
              </c:layout>
              <c:tx>
                <c:rich>
                  <a:bodyPr/>
                  <a:lstStyle/>
                  <a:p>
                    <a:fld id="{70C08247-507B-4D53-ABE5-C6B3F1AC11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DC3-413A-8A81-E27FF1CF97D0}"/>
                </c:ext>
              </c:extLst>
            </c:dLbl>
            <c:dLbl>
              <c:idx val="25"/>
              <c:layout>
                <c:manualLayout>
                  <c:x val="-7.8332331876899919E-2"/>
                  <c:y val="-7.3451205796635916E-2"/>
                </c:manualLayout>
              </c:layout>
              <c:tx>
                <c:rich>
                  <a:bodyPr/>
                  <a:lstStyle/>
                  <a:p>
                    <a:fld id="{FF0CFEB9-ECF4-462F-84A5-67509D53EB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DC3-413A-8A81-E27FF1CF97D0}"/>
                </c:ext>
              </c:extLst>
            </c:dLbl>
            <c:dLbl>
              <c:idx val="26"/>
              <c:layout>
                <c:manualLayout>
                  <c:x val="-3.1560743921943205E-2"/>
                  <c:y val="5.1523359641373473E-2"/>
                </c:manualLayout>
              </c:layout>
              <c:tx>
                <c:rich>
                  <a:bodyPr/>
                  <a:lstStyle/>
                  <a:p>
                    <a:fld id="{A5471CAF-4922-436A-89BE-16FCA05706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DC3-413A-8A81-E27FF1CF97D0}"/>
                </c:ext>
              </c:extLst>
            </c:dLbl>
            <c:dLbl>
              <c:idx val="27"/>
              <c:layout>
                <c:manualLayout>
                  <c:x val="-3.373075826501188E-2"/>
                  <c:y val="-4.7246861430601694E-2"/>
                </c:manualLayout>
              </c:layout>
              <c:tx>
                <c:rich>
                  <a:bodyPr/>
                  <a:lstStyle/>
                  <a:p>
                    <a:fld id="{CD02035B-F221-497A-954E-5D6C154FF5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DC3-413A-8A81-E27FF1CF97D0}"/>
                </c:ext>
              </c:extLst>
            </c:dLbl>
            <c:dLbl>
              <c:idx val="28"/>
              <c:layout>
                <c:manualLayout>
                  <c:x val="-4.0397069985094548E-2"/>
                  <c:y val="-8.5545518580959393E-2"/>
                </c:manualLayout>
              </c:layout>
              <c:tx>
                <c:rich>
                  <a:bodyPr/>
                  <a:lstStyle/>
                  <a:p>
                    <a:fld id="{35BD6AF7-5D80-4994-8A4A-A62D6B3AD91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DC3-413A-8A81-E27FF1CF97D0}"/>
                </c:ext>
              </c:extLst>
            </c:dLbl>
            <c:dLbl>
              <c:idx val="29"/>
              <c:layout>
                <c:manualLayout>
                  <c:x val="-4.5603145287703907E-2"/>
                  <c:y val="6.9664828817858626E-2"/>
                </c:manualLayout>
              </c:layout>
              <c:tx>
                <c:rich>
                  <a:bodyPr/>
                  <a:lstStyle/>
                  <a:p>
                    <a:fld id="{CE80D0AE-FE21-4F98-8ADB-DC501EA429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DC3-413A-8A81-E27FF1CF97D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'Binding Energy Per Nucleon'!$B$2:$B$31</c:f>
              <c:numCache>
                <c:formatCode>General</c:formatCode>
                <c:ptCount val="30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12</c:v>
                </c:pt>
                <c:pt idx="8">
                  <c:v>14</c:v>
                </c:pt>
                <c:pt idx="9">
                  <c:v>16</c:v>
                </c:pt>
                <c:pt idx="10">
                  <c:v>19</c:v>
                </c:pt>
                <c:pt idx="11">
                  <c:v>24</c:v>
                </c:pt>
                <c:pt idx="12">
                  <c:v>31</c:v>
                </c:pt>
                <c:pt idx="13">
                  <c:v>34</c:v>
                </c:pt>
                <c:pt idx="14">
                  <c:v>39</c:v>
                </c:pt>
                <c:pt idx="15">
                  <c:v>56</c:v>
                </c:pt>
                <c:pt idx="16">
                  <c:v>75</c:v>
                </c:pt>
                <c:pt idx="17">
                  <c:v>84</c:v>
                </c:pt>
                <c:pt idx="18">
                  <c:v>90</c:v>
                </c:pt>
                <c:pt idx="19">
                  <c:v>107</c:v>
                </c:pt>
                <c:pt idx="20">
                  <c:v>120</c:v>
                </c:pt>
                <c:pt idx="21">
                  <c:v>127</c:v>
                </c:pt>
                <c:pt idx="22">
                  <c:v>140</c:v>
                </c:pt>
                <c:pt idx="23">
                  <c:v>153</c:v>
                </c:pt>
                <c:pt idx="24">
                  <c:v>184</c:v>
                </c:pt>
                <c:pt idx="25">
                  <c:v>197</c:v>
                </c:pt>
                <c:pt idx="26">
                  <c:v>206</c:v>
                </c:pt>
                <c:pt idx="27">
                  <c:v>209</c:v>
                </c:pt>
                <c:pt idx="28">
                  <c:v>235</c:v>
                </c:pt>
                <c:pt idx="29">
                  <c:v>238</c:v>
                </c:pt>
              </c:numCache>
            </c:numRef>
          </c:xVal>
          <c:yVal>
            <c:numRef>
              <c:f>'Binding Energy Per Nucleon'!$I$2:$I$31</c:f>
              <c:numCache>
                <c:formatCode>0.00</c:formatCode>
                <c:ptCount val="30"/>
                <c:pt idx="0">
                  <c:v>1.112210999999923</c:v>
                </c:pt>
                <c:pt idx="1">
                  <c:v>2.5728030000000048</c:v>
                </c:pt>
                <c:pt idx="2">
                  <c:v>2.8274130000000182</c:v>
                </c:pt>
                <c:pt idx="3">
                  <c:v>7.0740438749999193</c:v>
                </c:pt>
                <c:pt idx="4">
                  <c:v>5.3323717500000543</c:v>
                </c:pt>
                <c:pt idx="5">
                  <c:v>5.6065654285713773</c:v>
                </c:pt>
                <c:pt idx="6">
                  <c:v>6.4627469999998963</c:v>
                </c:pt>
                <c:pt idx="7">
                  <c:v>7.6802175000000537</c:v>
                </c:pt>
                <c:pt idx="8">
                  <c:v>7.4756867142857226</c:v>
                </c:pt>
                <c:pt idx="9">
                  <c:v>7.9762598437499124</c:v>
                </c:pt>
                <c:pt idx="10">
                  <c:v>7.779103578947332</c:v>
                </c:pt>
                <c:pt idx="11">
                  <c:v>8.2607748750000543</c:v>
                </c:pt>
                <c:pt idx="12">
                  <c:v>8.4812474032257228</c:v>
                </c:pt>
                <c:pt idx="13">
                  <c:v>8.5835807205881718</c:v>
                </c:pt>
                <c:pt idx="14">
                  <c:v>8.5571172692307673</c:v>
                </c:pt>
                <c:pt idx="15">
                  <c:v>8.7904324285714228</c:v>
                </c:pt>
                <c:pt idx="16">
                  <c:v>8.7009551999999477</c:v>
                </c:pt>
                <c:pt idx="17">
                  <c:v>8.7175314642857806</c:v>
                </c:pt>
                <c:pt idx="18">
                  <c:v>8.7100528499999523</c:v>
                </c:pt>
                <c:pt idx="19">
                  <c:v>8.5539993224299096</c:v>
                </c:pt>
                <c:pt idx="20">
                  <c:v>8.5045794749999644</c:v>
                </c:pt>
                <c:pt idx="21">
                  <c:v>8.445587775590564</c:v>
                </c:pt>
                <c:pt idx="22">
                  <c:v>8.4041061107143928</c:v>
                </c:pt>
                <c:pt idx="23">
                  <c:v>8.2287857647058367</c:v>
                </c:pt>
                <c:pt idx="24">
                  <c:v>8.005164187500128</c:v>
                </c:pt>
                <c:pt idx="25">
                  <c:v>7.9157404187815334</c:v>
                </c:pt>
                <c:pt idx="26">
                  <c:v>7.8754481432037799</c:v>
                </c:pt>
                <c:pt idx="27">
                  <c:v>7.8480657775119411</c:v>
                </c:pt>
                <c:pt idx="28">
                  <c:v>7.59099961914891</c:v>
                </c:pt>
                <c:pt idx="29">
                  <c:v>7.5701987394958143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'Binding Energy Per Nucleon'!$A$2:$A$31</c15:f>
                <c15:dlblRangeCache>
                  <c:ptCount val="30"/>
                  <c:pt idx="0">
                    <c:v>Hydrogen-2</c:v>
                  </c:pt>
                  <c:pt idx="1">
                    <c:v>Helium-3</c:v>
                  </c:pt>
                  <c:pt idx="2">
                    <c:v>Hydrogen-3</c:v>
                  </c:pt>
                  <c:pt idx="3">
                    <c:v>Helium-4</c:v>
                  </c:pt>
                  <c:pt idx="4">
                    <c:v>Lithium-6</c:v>
                  </c:pt>
                  <c:pt idx="5">
                    <c:v>Lithium-7</c:v>
                  </c:pt>
                  <c:pt idx="6">
                    <c:v>Beryllium-9</c:v>
                  </c:pt>
                  <c:pt idx="7">
                    <c:v>Carbon-12</c:v>
                  </c:pt>
                  <c:pt idx="8">
                    <c:v>Nitrogen-14</c:v>
                  </c:pt>
                  <c:pt idx="9">
                    <c:v>Oxygen-16</c:v>
                  </c:pt>
                  <c:pt idx="10">
                    <c:v>Fluorine-19</c:v>
                  </c:pt>
                  <c:pt idx="11">
                    <c:v>Magnesium-24</c:v>
                  </c:pt>
                  <c:pt idx="12">
                    <c:v>Phosphorus-31</c:v>
                  </c:pt>
                  <c:pt idx="13">
                    <c:v>Sulfur-34</c:v>
                  </c:pt>
                  <c:pt idx="14">
                    <c:v>Potassium-39</c:v>
                  </c:pt>
                  <c:pt idx="15">
                    <c:v>Iron-56</c:v>
                  </c:pt>
                  <c:pt idx="16">
                    <c:v>Arsenic-75</c:v>
                  </c:pt>
                  <c:pt idx="17">
                    <c:v>Krypton-84</c:v>
                  </c:pt>
                  <c:pt idx="18">
                    <c:v>Zirconium-90</c:v>
                  </c:pt>
                  <c:pt idx="19">
                    <c:v>Silver-107</c:v>
                  </c:pt>
                  <c:pt idx="20">
                    <c:v>Tin-120</c:v>
                  </c:pt>
                  <c:pt idx="21">
                    <c:v>Iodine-127</c:v>
                  </c:pt>
                  <c:pt idx="22">
                    <c:v>Cesium-140</c:v>
                  </c:pt>
                  <c:pt idx="23">
                    <c:v>Europium-153</c:v>
                  </c:pt>
                  <c:pt idx="24">
                    <c:v>Tungsten-184</c:v>
                  </c:pt>
                  <c:pt idx="25">
                    <c:v>Gold-197</c:v>
                  </c:pt>
                  <c:pt idx="26">
                    <c:v>Lead-206</c:v>
                  </c:pt>
                  <c:pt idx="27">
                    <c:v>Bismuth-209</c:v>
                  </c:pt>
                  <c:pt idx="28">
                    <c:v>Uranium-235</c:v>
                  </c:pt>
                  <c:pt idx="29">
                    <c:v>Uranium-238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DC3-413A-8A81-E27FF1CF9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169951"/>
        <c:axId val="433956767"/>
      </c:scatterChart>
      <c:valAx>
        <c:axId val="437169951"/>
        <c:scaling>
          <c:orientation val="minMax"/>
          <c:max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956767"/>
        <c:crosses val="autoZero"/>
        <c:crossBetween val="midCat"/>
      </c:valAx>
      <c:valAx>
        <c:axId val="433956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Binding</a:t>
                </a:r>
                <a:r>
                  <a:rPr lang="en-US" baseline="0"/>
                  <a:t> Energy per Nucleon (MeV)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169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BFCEBE6-C4E9-4284-8D67-35B6D17C95AC}">
  <sheetPr/>
  <sheetViews>
    <sheetView zoomScale="11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934" cy="6288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8AD05D-E32C-4427-B111-695F035834E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769C9-5EB6-4543-A79F-5007B612E458}">
  <dimension ref="A1:I31"/>
  <sheetViews>
    <sheetView tabSelected="1" workbookViewId="0"/>
  </sheetViews>
  <sheetFormatPr defaultRowHeight="15" x14ac:dyDescent="0.25"/>
  <cols>
    <col min="1" max="1" width="14.28515625" bestFit="1" customWidth="1"/>
    <col min="2" max="2" width="15.7109375" bestFit="1" customWidth="1"/>
    <col min="3" max="3" width="17.42578125" bestFit="1" customWidth="1"/>
    <col min="4" max="4" width="15.42578125" bestFit="1" customWidth="1"/>
    <col min="5" max="5" width="18.28515625" bestFit="1" customWidth="1"/>
    <col min="6" max="6" width="22" bestFit="1" customWidth="1"/>
    <col min="7" max="7" width="17.28515625" bestFit="1" customWidth="1"/>
    <col min="8" max="8" width="22.85546875" bestFit="1" customWidth="1"/>
    <col min="9" max="9" width="34.5703125" bestFit="1" customWidth="1"/>
    <col min="12" max="12" width="17.85546875" bestFit="1" customWidth="1"/>
    <col min="13" max="13" width="10" bestFit="1" customWidth="1"/>
  </cols>
  <sheetData>
    <row r="1" spans="1:9" s="5" customFormat="1" x14ac:dyDescent="0.25">
      <c r="A1" s="5" t="s">
        <v>0</v>
      </c>
      <c r="B1" s="5" t="s">
        <v>1</v>
      </c>
      <c r="C1" s="5" t="s">
        <v>4</v>
      </c>
      <c r="D1" s="5" t="s">
        <v>5</v>
      </c>
      <c r="E1" s="5" t="s">
        <v>2</v>
      </c>
      <c r="F1" s="5" t="s">
        <v>12</v>
      </c>
      <c r="G1" s="5" t="s">
        <v>13</v>
      </c>
      <c r="H1" s="5" t="s">
        <v>14</v>
      </c>
      <c r="I1" s="5" t="s">
        <v>3</v>
      </c>
    </row>
    <row r="2" spans="1:9" x14ac:dyDescent="0.25">
      <c r="A2" t="s">
        <v>15</v>
      </c>
      <c r="B2">
        <v>2</v>
      </c>
      <c r="C2">
        <v>1</v>
      </c>
      <c r="D2">
        <f>B2-C2</f>
        <v>1</v>
      </c>
      <c r="E2">
        <v>2.0135529999999999</v>
      </c>
      <c r="F2">
        <f>C2*Constants!$D$4+D2*Constants!$D$5</f>
        <v>2.0159409999999998</v>
      </c>
      <c r="G2">
        <f>F2-E2</f>
        <v>2.3879999999998347E-3</v>
      </c>
      <c r="H2">
        <f>G2*Constants!$E$6</f>
        <v>2.224421999999846</v>
      </c>
      <c r="I2" s="4">
        <f>H2/B2</f>
        <v>1.112210999999923</v>
      </c>
    </row>
    <row r="3" spans="1:9" x14ac:dyDescent="0.25">
      <c r="A3" t="s">
        <v>16</v>
      </c>
      <c r="B3">
        <v>3</v>
      </c>
      <c r="C3">
        <v>2</v>
      </c>
      <c r="D3">
        <f t="shared" ref="D3:D31" si="0">B3-C3</f>
        <v>1</v>
      </c>
      <c r="E3">
        <v>3.0149309999999998</v>
      </c>
      <c r="F3">
        <f>C3*Constants!$D$4+D3*Constants!$D$5</f>
        <v>3.0232169999999998</v>
      </c>
      <c r="G3">
        <f t="shared" ref="G3:G31" si="1">F3-E3</f>
        <v>8.2860000000000156E-3</v>
      </c>
      <c r="H3">
        <f>G3*Constants!$E$6</f>
        <v>7.7184090000000145</v>
      </c>
      <c r="I3" s="4">
        <f t="shared" ref="I3:I31" si="2">H3/B3</f>
        <v>2.5728030000000048</v>
      </c>
    </row>
    <row r="4" spans="1:9" x14ac:dyDescent="0.25">
      <c r="A4" t="s">
        <v>17</v>
      </c>
      <c r="B4">
        <v>3</v>
      </c>
      <c r="C4">
        <v>1</v>
      </c>
      <c r="D4">
        <f t="shared" ref="D4" si="3">B4-C4</f>
        <v>2</v>
      </c>
      <c r="E4">
        <v>3.0154999999999998</v>
      </c>
      <c r="F4">
        <f>C4*Constants!$D$4+D4*Constants!$D$5</f>
        <v>3.0246059999999999</v>
      </c>
      <c r="G4">
        <f t="shared" si="1"/>
        <v>9.1060000000000585E-3</v>
      </c>
      <c r="H4">
        <f>G4*Constants!$E$6</f>
        <v>8.4822390000000549</v>
      </c>
      <c r="I4" s="4">
        <f t="shared" si="2"/>
        <v>2.8274130000000182</v>
      </c>
    </row>
    <row r="5" spans="1:9" x14ac:dyDescent="0.25">
      <c r="A5" t="s">
        <v>18</v>
      </c>
      <c r="B5">
        <v>4</v>
      </c>
      <c r="C5">
        <v>2</v>
      </c>
      <c r="D5">
        <f t="shared" si="0"/>
        <v>2</v>
      </c>
      <c r="E5">
        <v>4.0015049999999999</v>
      </c>
      <c r="F5">
        <f>C5*Constants!$D$4+D5*Constants!$D$5</f>
        <v>4.0318819999999995</v>
      </c>
      <c r="G5">
        <f t="shared" si="1"/>
        <v>3.0376999999999654E-2</v>
      </c>
      <c r="H5">
        <f>G5*Constants!$E$6</f>
        <v>28.296175499999677</v>
      </c>
      <c r="I5" s="4">
        <f t="shared" si="2"/>
        <v>7.0740438749999193</v>
      </c>
    </row>
    <row r="6" spans="1:9" x14ac:dyDescent="0.25">
      <c r="A6" t="s">
        <v>19</v>
      </c>
      <c r="B6">
        <v>6</v>
      </c>
      <c r="C6">
        <v>3</v>
      </c>
      <c r="D6">
        <f t="shared" ref="D6" si="4">B6-C6</f>
        <v>3</v>
      </c>
      <c r="E6">
        <v>6.0134759999999998</v>
      </c>
      <c r="F6">
        <f>C6*Constants!$D$4+D6*Constants!$D$5</f>
        <v>6.0478230000000002</v>
      </c>
      <c r="G6">
        <f t="shared" si="1"/>
        <v>3.4347000000000349E-2</v>
      </c>
      <c r="H6">
        <f>G6*Constants!$E$6</f>
        <v>31.994230500000327</v>
      </c>
      <c r="I6" s="4">
        <f t="shared" si="2"/>
        <v>5.3323717500000543</v>
      </c>
    </row>
    <row r="7" spans="1:9" x14ac:dyDescent="0.25">
      <c r="A7" t="s">
        <v>20</v>
      </c>
      <c r="B7">
        <v>7</v>
      </c>
      <c r="C7">
        <v>3</v>
      </c>
      <c r="D7">
        <f t="shared" si="0"/>
        <v>4</v>
      </c>
      <c r="E7">
        <v>7.0143560000000003</v>
      </c>
      <c r="F7">
        <f>C7*Constants!$D$4+D7*Constants!$D$5</f>
        <v>7.0564879999999999</v>
      </c>
      <c r="G7">
        <f t="shared" si="1"/>
        <v>4.2131999999999614E-2</v>
      </c>
      <c r="H7">
        <f>G7*Constants!$E$6</f>
        <v>39.245957999999639</v>
      </c>
      <c r="I7" s="4">
        <f t="shared" si="2"/>
        <v>5.6065654285713773</v>
      </c>
    </row>
    <row r="8" spans="1:9" x14ac:dyDescent="0.25">
      <c r="A8" t="s">
        <v>21</v>
      </c>
      <c r="B8">
        <v>9</v>
      </c>
      <c r="C8">
        <v>4</v>
      </c>
      <c r="D8">
        <f t="shared" si="0"/>
        <v>5</v>
      </c>
      <c r="E8">
        <v>9.0099870000000006</v>
      </c>
      <c r="F8">
        <f>C8*Constants!$D$4+D8*Constants!$D$5</f>
        <v>9.0724289999999996</v>
      </c>
      <c r="G8">
        <f t="shared" si="1"/>
        <v>6.2441999999998998E-2</v>
      </c>
      <c r="H8">
        <f>G8*Constants!$E$6</f>
        <v>58.164722999999064</v>
      </c>
      <c r="I8" s="4">
        <f t="shared" si="2"/>
        <v>6.4627469999998963</v>
      </c>
    </row>
    <row r="9" spans="1:9" x14ac:dyDescent="0.25">
      <c r="A9" t="s">
        <v>22</v>
      </c>
      <c r="B9">
        <v>12</v>
      </c>
      <c r="C9">
        <v>6</v>
      </c>
      <c r="D9">
        <f t="shared" si="0"/>
        <v>6</v>
      </c>
      <c r="E9">
        <v>11.996706</v>
      </c>
      <c r="F9">
        <f>C9*Constants!$D$4+D9*Constants!$D$5</f>
        <v>12.095646</v>
      </c>
      <c r="G9">
        <f t="shared" si="1"/>
        <v>9.8940000000000694E-2</v>
      </c>
      <c r="H9">
        <f>G9*Constants!$E$6</f>
        <v>92.16261000000064</v>
      </c>
      <c r="I9" s="4">
        <f t="shared" si="2"/>
        <v>7.6802175000000537</v>
      </c>
    </row>
    <row r="10" spans="1:9" x14ac:dyDescent="0.25">
      <c r="A10" t="s">
        <v>23</v>
      </c>
      <c r="B10">
        <v>14</v>
      </c>
      <c r="C10">
        <v>7</v>
      </c>
      <c r="D10">
        <f t="shared" si="0"/>
        <v>7</v>
      </c>
      <c r="E10">
        <v>13.999231</v>
      </c>
      <c r="F10">
        <f>C10*Constants!$D$4+D10*Constants!$D$5</f>
        <v>14.111587</v>
      </c>
      <c r="G10">
        <f t="shared" si="1"/>
        <v>0.11235600000000012</v>
      </c>
      <c r="H10">
        <f>G10*Constants!$E$6</f>
        <v>104.65961400000012</v>
      </c>
      <c r="I10" s="4">
        <f t="shared" si="2"/>
        <v>7.4756867142857226</v>
      </c>
    </row>
    <row r="11" spans="1:9" x14ac:dyDescent="0.25">
      <c r="A11" t="s">
        <v>24</v>
      </c>
      <c r="B11">
        <v>16</v>
      </c>
      <c r="C11">
        <v>8</v>
      </c>
      <c r="D11">
        <f t="shared" si="0"/>
        <v>8</v>
      </c>
      <c r="E11">
        <v>15.990523</v>
      </c>
      <c r="F11">
        <f>C11*Constants!$D$4+D11*Constants!$D$5</f>
        <v>16.127527999999998</v>
      </c>
      <c r="G11">
        <f t="shared" si="1"/>
        <v>0.13700499999999849</v>
      </c>
      <c r="H11">
        <f>G11*Constants!$E$6</f>
        <v>127.6201574999986</v>
      </c>
      <c r="I11" s="4">
        <f t="shared" si="2"/>
        <v>7.9762598437499124</v>
      </c>
    </row>
    <row r="12" spans="1:9" x14ac:dyDescent="0.25">
      <c r="A12" t="s">
        <v>25</v>
      </c>
      <c r="B12">
        <v>19</v>
      </c>
      <c r="C12">
        <v>9</v>
      </c>
      <c r="D12">
        <f t="shared" si="0"/>
        <v>10</v>
      </c>
      <c r="E12">
        <v>18.993462000000001</v>
      </c>
      <c r="F12">
        <f>C12*Constants!$D$4+D12*Constants!$D$5</f>
        <v>19.152134</v>
      </c>
      <c r="G12">
        <f t="shared" si="1"/>
        <v>0.15867199999999926</v>
      </c>
      <c r="H12">
        <f>G12*Constants!$E$6</f>
        <v>147.80296799999931</v>
      </c>
      <c r="I12" s="4">
        <f t="shared" si="2"/>
        <v>7.779103578947332</v>
      </c>
    </row>
    <row r="13" spans="1:9" x14ac:dyDescent="0.25">
      <c r="A13" t="s">
        <v>26</v>
      </c>
      <c r="B13">
        <v>24</v>
      </c>
      <c r="C13">
        <v>12</v>
      </c>
      <c r="D13">
        <f t="shared" si="0"/>
        <v>12</v>
      </c>
      <c r="E13">
        <v>23.978453999999999</v>
      </c>
      <c r="F13">
        <f>C13*Constants!$D$4+D13*Constants!$D$5</f>
        <v>24.191292000000001</v>
      </c>
      <c r="G13">
        <f t="shared" si="1"/>
        <v>0.21283800000000141</v>
      </c>
      <c r="H13">
        <f>G13*Constants!$E$6</f>
        <v>198.25859700000132</v>
      </c>
      <c r="I13" s="4">
        <f t="shared" si="2"/>
        <v>8.2607748750000543</v>
      </c>
    </row>
    <row r="14" spans="1:9" x14ac:dyDescent="0.25">
      <c r="A14" t="s">
        <v>27</v>
      </c>
      <c r="B14">
        <v>31</v>
      </c>
      <c r="C14">
        <v>15</v>
      </c>
      <c r="D14">
        <f t="shared" si="0"/>
        <v>16</v>
      </c>
      <c r="E14">
        <v>30.965527000000002</v>
      </c>
      <c r="F14">
        <f>C14*Constants!$D$4+D14*Constants!$D$5</f>
        <v>31.247779999999999</v>
      </c>
      <c r="G14">
        <f t="shared" si="1"/>
        <v>0.2822529999999972</v>
      </c>
      <c r="H14">
        <f>G14*Constants!$E$6</f>
        <v>262.91866949999741</v>
      </c>
      <c r="I14" s="4">
        <f t="shared" si="2"/>
        <v>8.4812474032257228</v>
      </c>
    </row>
    <row r="15" spans="1:9" x14ac:dyDescent="0.25">
      <c r="A15" t="s">
        <v>28</v>
      </c>
      <c r="B15">
        <v>34</v>
      </c>
      <c r="C15">
        <v>16</v>
      </c>
      <c r="D15">
        <f t="shared" si="0"/>
        <v>18</v>
      </c>
      <c r="E15">
        <v>33.959083</v>
      </c>
      <c r="F15">
        <f>C15*Constants!$D$4+D15*Constants!$D$5</f>
        <v>34.272385999999997</v>
      </c>
      <c r="G15">
        <f t="shared" si="1"/>
        <v>0.31330299999999767</v>
      </c>
      <c r="H15">
        <f>G15*Constants!$E$6</f>
        <v>291.84174449999784</v>
      </c>
      <c r="I15" s="4">
        <f t="shared" si="2"/>
        <v>8.5835807205881718</v>
      </c>
    </row>
    <row r="16" spans="1:9" x14ac:dyDescent="0.25">
      <c r="A16" t="s">
        <v>29</v>
      </c>
      <c r="B16">
        <v>39</v>
      </c>
      <c r="C16">
        <v>19</v>
      </c>
      <c r="D16">
        <f t="shared" si="0"/>
        <v>20</v>
      </c>
      <c r="E16">
        <v>38.953274999999998</v>
      </c>
      <c r="F16">
        <f>C16*Constants!$D$4+D16*Constants!$D$5</f>
        <v>39.311543999999998</v>
      </c>
      <c r="G16">
        <f t="shared" si="1"/>
        <v>0.35826899999999995</v>
      </c>
      <c r="H16">
        <f>G16*Constants!$E$6</f>
        <v>333.72757349999995</v>
      </c>
      <c r="I16" s="4">
        <f t="shared" si="2"/>
        <v>8.5571172692307673</v>
      </c>
    </row>
    <row r="17" spans="1:9" x14ac:dyDescent="0.25">
      <c r="A17" t="s">
        <v>30</v>
      </c>
      <c r="B17">
        <v>56</v>
      </c>
      <c r="C17">
        <v>26</v>
      </c>
      <c r="D17">
        <f t="shared" si="0"/>
        <v>30</v>
      </c>
      <c r="E17">
        <v>55.920662</v>
      </c>
      <c r="F17">
        <f>C17*Constants!$D$4+D17*Constants!$D$5</f>
        <v>56.449126</v>
      </c>
      <c r="G17">
        <f t="shared" si="1"/>
        <v>0.5284639999999996</v>
      </c>
      <c r="H17">
        <f>G17*Constants!$E$6</f>
        <v>492.26421599999964</v>
      </c>
      <c r="I17" s="4">
        <f t="shared" si="2"/>
        <v>8.7904324285714228</v>
      </c>
    </row>
    <row r="18" spans="1:9" x14ac:dyDescent="0.25">
      <c r="A18" t="s">
        <v>31</v>
      </c>
      <c r="B18">
        <v>75</v>
      </c>
      <c r="C18">
        <v>33</v>
      </c>
      <c r="D18">
        <f t="shared" si="0"/>
        <v>42</v>
      </c>
      <c r="E18">
        <v>74.903478000000007</v>
      </c>
      <c r="F18">
        <f>C18*Constants!$D$4+D18*Constants!$D$5</f>
        <v>75.604038000000003</v>
      </c>
      <c r="G18">
        <f t="shared" si="1"/>
        <v>0.70055999999999585</v>
      </c>
      <c r="H18">
        <f>G18*Constants!$E$6</f>
        <v>652.57163999999614</v>
      </c>
      <c r="I18" s="4">
        <f t="shared" si="2"/>
        <v>8.7009551999999477</v>
      </c>
    </row>
    <row r="19" spans="1:9" x14ac:dyDescent="0.25">
      <c r="A19" t="s">
        <v>32</v>
      </c>
      <c r="B19">
        <v>84</v>
      </c>
      <c r="C19">
        <v>36</v>
      </c>
      <c r="D19">
        <f t="shared" si="0"/>
        <v>48</v>
      </c>
      <c r="E19">
        <v>83.891734</v>
      </c>
      <c r="F19">
        <f>C19*Constants!$D$4+D19*Constants!$D$5</f>
        <v>84.677856000000006</v>
      </c>
      <c r="G19">
        <f t="shared" si="1"/>
        <v>0.78612200000000598</v>
      </c>
      <c r="H19">
        <f>G19*Constants!$E$6</f>
        <v>732.27264300000559</v>
      </c>
      <c r="I19" s="4">
        <f t="shared" si="2"/>
        <v>8.7175314642857806</v>
      </c>
    </row>
    <row r="20" spans="1:9" x14ac:dyDescent="0.25">
      <c r="A20" t="s">
        <v>33</v>
      </c>
      <c r="B20">
        <v>90</v>
      </c>
      <c r="C20">
        <v>40</v>
      </c>
      <c r="D20">
        <f t="shared" si="0"/>
        <v>50</v>
      </c>
      <c r="E20">
        <v>89.882739000000001</v>
      </c>
      <c r="F20">
        <f>C20*Constants!$D$4+D20*Constants!$D$5</f>
        <v>90.724289999999996</v>
      </c>
      <c r="G20">
        <f t="shared" si="1"/>
        <v>0.8415509999999955</v>
      </c>
      <c r="H20">
        <f>G20*Constants!$E$6</f>
        <v>783.90475649999576</v>
      </c>
      <c r="I20" s="4">
        <f t="shared" si="2"/>
        <v>8.7100528499999523</v>
      </c>
    </row>
    <row r="21" spans="1:9" x14ac:dyDescent="0.25">
      <c r="A21" t="s">
        <v>34</v>
      </c>
      <c r="B21">
        <v>107</v>
      </c>
      <c r="C21">
        <v>47</v>
      </c>
      <c r="D21">
        <f t="shared" si="0"/>
        <v>60</v>
      </c>
      <c r="E21">
        <v>106.87928700000001</v>
      </c>
      <c r="F21">
        <f>C21*Constants!$D$4+D21*Constants!$D$5</f>
        <v>107.86187200000001</v>
      </c>
      <c r="G21">
        <f t="shared" si="1"/>
        <v>0.98258500000000026</v>
      </c>
      <c r="H21">
        <f>G21*Constants!$E$6</f>
        <v>915.27792750000026</v>
      </c>
      <c r="I21" s="4">
        <f t="shared" si="2"/>
        <v>8.5539993224299096</v>
      </c>
    </row>
    <row r="22" spans="1:9" x14ac:dyDescent="0.25">
      <c r="A22" t="s">
        <v>35</v>
      </c>
      <c r="B22">
        <v>120</v>
      </c>
      <c r="C22">
        <v>50</v>
      </c>
      <c r="D22">
        <f t="shared" si="0"/>
        <v>70</v>
      </c>
      <c r="E22">
        <v>119.874752</v>
      </c>
      <c r="F22">
        <f>C22*Constants!$D$4+D22*Constants!$D$5</f>
        <v>120.97035</v>
      </c>
      <c r="G22">
        <f t="shared" si="1"/>
        <v>1.0955979999999954</v>
      </c>
      <c r="H22">
        <f>G22*Constants!$E$6</f>
        <v>1020.5495369999958</v>
      </c>
      <c r="I22" s="4">
        <f t="shared" si="2"/>
        <v>8.5045794749999644</v>
      </c>
    </row>
    <row r="23" spans="1:9" x14ac:dyDescent="0.25">
      <c r="A23" t="s">
        <v>36</v>
      </c>
      <c r="B23">
        <v>127</v>
      </c>
      <c r="C23">
        <v>53</v>
      </c>
      <c r="D23">
        <f t="shared" si="0"/>
        <v>74</v>
      </c>
      <c r="E23">
        <v>126.875373</v>
      </c>
      <c r="F23">
        <f>C23*Constants!$D$4+D23*Constants!$D$5</f>
        <v>128.026838</v>
      </c>
      <c r="G23">
        <f t="shared" si="1"/>
        <v>1.1514650000000017</v>
      </c>
      <c r="H23">
        <f>G23*Constants!$E$6</f>
        <v>1072.5896475000015</v>
      </c>
      <c r="I23" s="4">
        <f t="shared" si="2"/>
        <v>8.445587775590564</v>
      </c>
    </row>
    <row r="24" spans="1:9" x14ac:dyDescent="0.25">
      <c r="A24" t="s">
        <v>37</v>
      </c>
      <c r="B24">
        <v>140</v>
      </c>
      <c r="C24">
        <v>55</v>
      </c>
      <c r="D24">
        <f t="shared" si="0"/>
        <v>85</v>
      </c>
      <c r="E24">
        <v>139.87360799999999</v>
      </c>
      <c r="F24">
        <f>C24*Constants!$D$4+D24*Constants!$D$5</f>
        <v>141.13670500000001</v>
      </c>
      <c r="G24">
        <f t="shared" si="1"/>
        <v>1.2630970000000161</v>
      </c>
      <c r="H24">
        <f>G24*Constants!$E$6</f>
        <v>1176.574855500015</v>
      </c>
      <c r="I24" s="4">
        <f t="shared" si="2"/>
        <v>8.4041061107143928</v>
      </c>
    </row>
    <row r="25" spans="1:9" x14ac:dyDescent="0.25">
      <c r="A25" t="s">
        <v>38</v>
      </c>
      <c r="B25">
        <v>153</v>
      </c>
      <c r="C25">
        <v>63</v>
      </c>
      <c r="D25">
        <f t="shared" si="0"/>
        <v>90</v>
      </c>
      <c r="E25">
        <v>152.88665</v>
      </c>
      <c r="F25">
        <f>C25*Constants!$D$4+D25*Constants!$D$5</f>
        <v>154.238238</v>
      </c>
      <c r="G25">
        <f t="shared" si="1"/>
        <v>1.3515879999999925</v>
      </c>
      <c r="H25">
        <f>G25*Constants!$E$6</f>
        <v>1259.004221999993</v>
      </c>
      <c r="I25" s="4">
        <f t="shared" si="2"/>
        <v>8.2287857647058367</v>
      </c>
    </row>
    <row r="26" spans="1:9" x14ac:dyDescent="0.25">
      <c r="A26" t="s">
        <v>39</v>
      </c>
      <c r="B26">
        <v>184</v>
      </c>
      <c r="C26">
        <v>74</v>
      </c>
      <c r="D26">
        <f t="shared" si="0"/>
        <v>110</v>
      </c>
      <c r="E26">
        <v>183.91030699999999</v>
      </c>
      <c r="F26">
        <f>C26*Constants!$D$4+D26*Constants!$D$5</f>
        <v>185.49157400000001</v>
      </c>
      <c r="G26">
        <f t="shared" si="1"/>
        <v>1.5812670000000253</v>
      </c>
      <c r="H26">
        <f>G26*Constants!$E$6</f>
        <v>1472.9502105000236</v>
      </c>
      <c r="I26" s="4">
        <f t="shared" si="2"/>
        <v>8.005164187500128</v>
      </c>
    </row>
    <row r="27" spans="1:9" x14ac:dyDescent="0.25">
      <c r="A27" t="s">
        <v>40</v>
      </c>
      <c r="B27">
        <v>197</v>
      </c>
      <c r="C27">
        <v>79</v>
      </c>
      <c r="D27">
        <f t="shared" si="0"/>
        <v>118</v>
      </c>
      <c r="E27">
        <v>196.92319900000001</v>
      </c>
      <c r="F27">
        <f>C27*Constants!$D$4+D27*Constants!$D$5</f>
        <v>198.59727399999997</v>
      </c>
      <c r="G27">
        <f t="shared" si="1"/>
        <v>1.6740749999999593</v>
      </c>
      <c r="H27">
        <f>G27*Constants!$E$6</f>
        <v>1559.4008624999622</v>
      </c>
      <c r="I27" s="4">
        <f t="shared" si="2"/>
        <v>7.9157404187815334</v>
      </c>
    </row>
    <row r="28" spans="1:9" x14ac:dyDescent="0.25">
      <c r="A28" t="s">
        <v>41</v>
      </c>
      <c r="B28">
        <v>206</v>
      </c>
      <c r="C28">
        <v>82</v>
      </c>
      <c r="D28">
        <f t="shared" si="0"/>
        <v>124</v>
      </c>
      <c r="E28">
        <v>205.92944700000001</v>
      </c>
      <c r="F28">
        <f>C28*Constants!$D$4+D28*Constants!$D$5</f>
        <v>207.67109199999999</v>
      </c>
      <c r="G28">
        <f t="shared" si="1"/>
        <v>1.741644999999977</v>
      </c>
      <c r="H28">
        <f>G28*Constants!$E$6</f>
        <v>1622.3423174999787</v>
      </c>
      <c r="I28" s="4">
        <f t="shared" si="2"/>
        <v>7.8754481432037799</v>
      </c>
    </row>
    <row r="29" spans="1:9" x14ac:dyDescent="0.25">
      <c r="A29" t="s">
        <v>42</v>
      </c>
      <c r="B29">
        <v>209</v>
      </c>
      <c r="C29">
        <v>83</v>
      </c>
      <c r="D29">
        <f t="shared" si="0"/>
        <v>126</v>
      </c>
      <c r="E29">
        <v>208.934833</v>
      </c>
      <c r="F29">
        <f>C29*Constants!$D$4+D29*Constants!$D$5</f>
        <v>210.69569799999999</v>
      </c>
      <c r="G29">
        <f t="shared" si="1"/>
        <v>1.7608649999999955</v>
      </c>
      <c r="H29">
        <f>G29*Constants!$E$6</f>
        <v>1640.2457474999958</v>
      </c>
      <c r="I29" s="4">
        <f t="shared" si="2"/>
        <v>7.8480657775119411</v>
      </c>
    </row>
    <row r="30" spans="1:9" x14ac:dyDescent="0.25">
      <c r="A30" t="s">
        <v>43</v>
      </c>
      <c r="B30">
        <v>235</v>
      </c>
      <c r="C30">
        <v>92</v>
      </c>
      <c r="D30">
        <f t="shared" si="0"/>
        <v>143</v>
      </c>
      <c r="E30">
        <v>234.99341999999999</v>
      </c>
      <c r="F30">
        <f>C30*Constants!$D$4+D30*Constants!$D$5</f>
        <v>236.90848699999998</v>
      </c>
      <c r="G30">
        <f t="shared" si="1"/>
        <v>1.9150669999999934</v>
      </c>
      <c r="H30">
        <f>G30*Constants!$E$6</f>
        <v>1783.8849104999938</v>
      </c>
      <c r="I30" s="4">
        <f t="shared" si="2"/>
        <v>7.59099961914891</v>
      </c>
    </row>
    <row r="31" spans="1:9" x14ac:dyDescent="0.25">
      <c r="A31" t="s">
        <v>44</v>
      </c>
      <c r="B31">
        <v>238</v>
      </c>
      <c r="C31">
        <v>92</v>
      </c>
      <c r="D31">
        <f t="shared" si="0"/>
        <v>146</v>
      </c>
      <c r="E31">
        <v>238.000282</v>
      </c>
      <c r="F31">
        <f>C31*Constants!$D$4+D31*Constants!$D$5</f>
        <v>239.934482</v>
      </c>
      <c r="G31">
        <f t="shared" si="1"/>
        <v>1.9342000000000041</v>
      </c>
      <c r="H31">
        <f>G31*Constants!$E$6</f>
        <v>1801.7073000000039</v>
      </c>
      <c r="I31" s="4">
        <f t="shared" si="2"/>
        <v>7.5701987394958143</v>
      </c>
    </row>
  </sheetData>
  <autoFilter ref="A1:I31" xr:uid="{B4D8E04A-A3A1-4AC4-A1F5-48DE8408E271}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5E51B-D4F9-4329-ADFC-E104578D443F}">
  <dimension ref="B2:E6"/>
  <sheetViews>
    <sheetView workbookViewId="0">
      <selection activeCell="C19" sqref="C19"/>
    </sheetView>
  </sheetViews>
  <sheetFormatPr defaultRowHeight="15" x14ac:dyDescent="0.25"/>
  <cols>
    <col min="2" max="2" width="18" bestFit="1" customWidth="1"/>
    <col min="3" max="3" width="10" bestFit="1" customWidth="1"/>
    <col min="4" max="4" width="9" bestFit="1" customWidth="1"/>
    <col min="5" max="5" width="9.28515625" bestFit="1" customWidth="1"/>
  </cols>
  <sheetData>
    <row r="2" spans="2:5" x14ac:dyDescent="0.25">
      <c r="C2" s="3" t="s">
        <v>9</v>
      </c>
      <c r="D2" s="3" t="s">
        <v>10</v>
      </c>
      <c r="E2" s="3" t="s">
        <v>11</v>
      </c>
    </row>
    <row r="3" spans="2:5" x14ac:dyDescent="0.25">
      <c r="B3" s="2" t="s">
        <v>6</v>
      </c>
      <c r="C3" s="1">
        <f>9.11*10^-31</f>
        <v>9.1100000000000003E-31</v>
      </c>
      <c r="D3" s="1">
        <v>5.4900000000000001E-4</v>
      </c>
      <c r="E3" s="1">
        <v>0.51100000000000001</v>
      </c>
    </row>
    <row r="4" spans="2:5" x14ac:dyDescent="0.25">
      <c r="B4" s="2" t="s">
        <v>7</v>
      </c>
      <c r="C4" s="1">
        <f>1.673*10^-27</f>
        <v>1.6730000000000002E-27</v>
      </c>
      <c r="D4" s="1">
        <v>1.0072760000000001</v>
      </c>
      <c r="E4" s="1">
        <v>938</v>
      </c>
    </row>
    <row r="5" spans="2:5" x14ac:dyDescent="0.25">
      <c r="B5" s="2" t="s">
        <v>45</v>
      </c>
      <c r="C5" s="1">
        <f>1.675*10^-27</f>
        <v>1.6750000000000003E-27</v>
      </c>
      <c r="D5" s="1">
        <v>1.0086649999999999</v>
      </c>
      <c r="E5" s="1">
        <v>940</v>
      </c>
    </row>
    <row r="6" spans="2:5" x14ac:dyDescent="0.25">
      <c r="B6" s="2" t="s">
        <v>8</v>
      </c>
      <c r="C6" s="1">
        <f>1.661*10^-27</f>
        <v>1.6610000000000001E-27</v>
      </c>
      <c r="D6" s="1">
        <v>1</v>
      </c>
      <c r="E6" s="1">
        <v>931.5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Binding Energy Per Nucleon</vt:lpstr>
      <vt:lpstr>Constants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Cossette</dc:creator>
  <cp:lastModifiedBy>Joe Cossette</cp:lastModifiedBy>
  <dcterms:created xsi:type="dcterms:W3CDTF">2020-03-10T02:04:32Z</dcterms:created>
  <dcterms:modified xsi:type="dcterms:W3CDTF">2024-02-26T03:21:12Z</dcterms:modified>
</cp:coreProperties>
</file>